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Лист1 (3)" sheetId="3" r:id="rId1"/>
  </sheets>
  <definedNames>
    <definedName name="_xlnm.Print_Titles" localSheetId="0">'Лист1 (3)'!$9:$9</definedName>
    <definedName name="_xlnm.Print_Area" localSheetId="0">'Лист1 (3)'!$A$1:$G$38</definedName>
  </definedNames>
  <calcPr calcId="152511" iterate="1"/>
</workbook>
</file>

<file path=xl/calcChain.xml><?xml version="1.0" encoding="utf-8"?>
<calcChain xmlns="http://schemas.openxmlformats.org/spreadsheetml/2006/main">
  <c r="C10" i="3" l="1"/>
  <c r="F33" i="3"/>
  <c r="E22" i="3" l="1"/>
  <c r="D22" i="3"/>
  <c r="D16" i="3" l="1"/>
  <c r="E32" i="3"/>
  <c r="E24" i="3"/>
  <c r="F21" i="3" l="1"/>
  <c r="G20" i="3"/>
  <c r="F20" i="3"/>
  <c r="E30" i="3"/>
  <c r="E28" i="3"/>
  <c r="E29" i="3"/>
  <c r="E27" i="3"/>
  <c r="E26" i="3"/>
  <c r="E16" i="3" l="1"/>
  <c r="G29" i="3"/>
  <c r="F29" i="3"/>
  <c r="G28" i="3"/>
  <c r="F28" i="3"/>
  <c r="G27" i="3"/>
  <c r="F27" i="3"/>
  <c r="G26" i="3"/>
  <c r="F26" i="3"/>
  <c r="G25" i="3"/>
  <c r="F25" i="3"/>
  <c r="G24" i="3"/>
  <c r="F24" i="3"/>
  <c r="D10" i="3"/>
  <c r="E10" i="3"/>
  <c r="G10" i="3" l="1"/>
  <c r="F10" i="3"/>
  <c r="G32" i="3" l="1"/>
  <c r="F32" i="3"/>
  <c r="G31" i="3"/>
  <c r="G30" i="3"/>
  <c r="F30" i="3"/>
  <c r="G13" i="3"/>
  <c r="G14" i="3"/>
  <c r="G15" i="3"/>
  <c r="F14" i="3"/>
  <c r="F15" i="3"/>
  <c r="F31" i="3" l="1"/>
  <c r="F22" i="3" l="1"/>
  <c r="F23" i="3"/>
  <c r="F19" i="3"/>
  <c r="F18" i="3"/>
  <c r="B23" i="3" l="1"/>
  <c r="G22" i="3" l="1"/>
  <c r="G18" i="3"/>
  <c r="G12" i="3"/>
  <c r="F16" i="3" l="1"/>
  <c r="G16" i="3"/>
</calcChain>
</file>

<file path=xl/sharedStrings.xml><?xml version="1.0" encoding="utf-8"?>
<sst xmlns="http://schemas.openxmlformats.org/spreadsheetml/2006/main" count="71" uniqueCount="49">
  <si>
    <t>Наименование</t>
  </si>
  <si>
    <t>Отклонение исполнения от плановых показателей</t>
  </si>
  <si>
    <t>% исполнения к утвержденному плану года</t>
  </si>
  <si>
    <t>1.</t>
  </si>
  <si>
    <t>1.1.</t>
  </si>
  <si>
    <t>в том числе:</t>
  </si>
  <si>
    <t>ИСТОЧНИКИ ДОРОЖНОГО ФОНДА</t>
  </si>
  <si>
    <t>1.2.</t>
  </si>
  <si>
    <t>2.</t>
  </si>
  <si>
    <t>РАСХОДЫ ДОРОЖНОГО ФОНДА</t>
  </si>
  <si>
    <t>2.1.</t>
  </si>
  <si>
    <t>2.2.</t>
  </si>
  <si>
    <t>к пояснительной записке</t>
  </si>
  <si>
    <t>3.</t>
  </si>
  <si>
    <t>х</t>
  </si>
  <si>
    <t>доходы от уплаты акцизов на нефтепродукты</t>
  </si>
  <si>
    <t xml:space="preserve">План (утверждено в соответствии с  решением о бюджете) </t>
  </si>
  <si>
    <t>ПРИЛОЖЕНИЕ №7</t>
  </si>
  <si>
    <t>1.3.</t>
  </si>
  <si>
    <t>в том числе за счет средств областного бюджета</t>
  </si>
  <si>
    <t>доходы от отчислений транспортного налога</t>
  </si>
  <si>
    <t>1.4.</t>
  </si>
  <si>
    <t>2.3.</t>
  </si>
  <si>
    <t>в том числе за счет средств федерального бюджета</t>
  </si>
  <si>
    <t>Отчет о расходовании средств муниципального дорожного фонда  за 2024 год</t>
  </si>
  <si>
    <t>Остаток бюджетных ассигнований дорожного фонда, не использованных на 01.01.2024 г.</t>
  </si>
  <si>
    <t>Исполнено в 2024 году (фактически получено по доходам/ фактически использовано по расходам)</t>
  </si>
  <si>
    <t xml:space="preserve">поступления  в бюджет муниципального округа на осуществление дорожной деятельности (средства  областного бюджета) </t>
  </si>
  <si>
    <t xml:space="preserve">поступления в бюджет муниципального округа на осуществление дорожной деятельности (средства  федерального бюджета) </t>
  </si>
  <si>
    <t xml:space="preserve"> - содержание и ремонт автомобильных дорог на территории Приморского муниципального округа, в том числе устройство и содержание ледовых переправ</t>
  </si>
  <si>
    <t xml:space="preserve"> -реконструкция участка автомобильной дороги общего пользования местного значения: ул. Летчика Панкова 
в пос. Катунино</t>
  </si>
  <si>
    <t>2.4.</t>
  </si>
  <si>
    <t>2.1.1.</t>
  </si>
  <si>
    <t>2.4.1.</t>
  </si>
  <si>
    <t>2.4.2.</t>
  </si>
  <si>
    <t>2.5.</t>
  </si>
  <si>
    <t>2.5.1.</t>
  </si>
  <si>
    <t>2.5.2.</t>
  </si>
  <si>
    <t>2.2.1.</t>
  </si>
  <si>
    <t>2.3.1</t>
  </si>
  <si>
    <t>2.6.</t>
  </si>
  <si>
    <t>2.6.1.</t>
  </si>
  <si>
    <t>2.6.2.</t>
  </si>
  <si>
    <t>ПРЕВЫШЕНИЕ ДОХОДОВ ДОРОЖНОГО ФОНДА НАД РАСХОДАМИ В 2024 ГОДУ (без учета межбюджетных трансфертов из федерального и областного бюджетов)</t>
  </si>
  <si>
    <t xml:space="preserve"> - реконструкция автомобильных дорог в п.Талаги на территории МО «Талажское» Приморского района Архангельской области  (часть №1): вдоль д.№12А; от д.№94А – д.№9А; от д.№159 – д.№10А; от д.№62А – д.№9А; от д.№76А – д.№85А; от д.№70 – д.№75А; от д.№14 – д.№159 (ПК0+00-ПК1+30)</t>
  </si>
  <si>
    <t xml:space="preserve"> - реконструкция автомобильных дорог в п.Талаги на территории МО «Талажское» Приморского района Архангельской области (часть №3):от д.№33Б – р.Кузнечиха, от д.№18А – д.№53В, от д.№18А – д.№15Б, от д.№130 – д.№19 (ПК0+00-ПК1+53), от д.№130 – д.№29А, от д.№33Б – д.№126 (ПК1+05-ПК3+04), от д.№29А – д.№19А</t>
  </si>
  <si>
    <r>
      <t xml:space="preserve"> -  содержание и ремонт автомобильных дорог местного значения в границах Приморского муниципального округа Архангельской области, расположенных на подведомственных территориях  </t>
    </r>
    <r>
      <rPr>
        <sz val="11"/>
        <rFont val="Times New Roman"/>
        <family val="1"/>
        <charset val="204"/>
      </rPr>
      <t>территориальных органов</t>
    </r>
  </si>
  <si>
    <t xml:space="preserve"> - реконструкции автомобильных дорог местного значения в границах Приморского муниципального округа Архангельской области, расположенных на подведомственных территориях  территориальных органов</t>
  </si>
  <si>
    <t>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</si>
</sst>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34">
    <xf numFmtId="0" fontId="0" fillId="0" borderId="0" xfId="0"/>
    <xf numFmtId="0" fontId="0" fillId="2" borderId="0" xfId="0" applyFill="1"/>
    <xf numFmtId="0" fontId="0" fillId="2" borderId="0" xfId="0" applyFill="1" applyAlignment="1"/>
    <xf numFmtId="0" fontId="2" fillId="2" borderId="0" xfId="0" applyFont="1" applyFill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0" fontId="1" fillId="2" borderId="0" xfId="0" applyFont="1" applyFill="1" applyAlignment="1">
      <alignment vertical="top" wrapText="1"/>
    </xf>
    <xf numFmtId="0" fontId="2" fillId="2" borderId="0" xfId="0" applyFont="1" applyFill="1" applyAlignment="1">
      <alignment vertical="top" wrapText="1"/>
    </xf>
    <xf numFmtId="164" fontId="0" fillId="2" borderId="0" xfId="0" applyNumberFormat="1" applyFill="1"/>
    <xf numFmtId="165" fontId="0" fillId="2" borderId="0" xfId="0" applyNumberFormat="1" applyFill="1"/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center" vertical="top" wrapText="1"/>
    </xf>
    <xf numFmtId="4" fontId="1" fillId="2" borderId="1" xfId="1" applyNumberFormat="1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/>
    </xf>
    <xf numFmtId="0" fontId="3" fillId="2" borderId="0" xfId="0" applyFont="1" applyFill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8"/>
  <sheetViews>
    <sheetView tabSelected="1" zoomScale="77" zoomScaleNormal="77" workbookViewId="0">
      <selection activeCell="N8" sqref="N8"/>
    </sheetView>
  </sheetViews>
  <sheetFormatPr defaultColWidth="9.109375" defaultRowHeight="14.4" x14ac:dyDescent="0.3"/>
  <cols>
    <col min="1" max="1" width="8.88671875" style="1" customWidth="1"/>
    <col min="2" max="2" width="33" style="1" customWidth="1"/>
    <col min="3" max="3" width="16.44140625" style="1" customWidth="1"/>
    <col min="4" max="4" width="16" style="1" customWidth="1"/>
    <col min="5" max="5" width="21.5546875" style="1" customWidth="1"/>
    <col min="6" max="6" width="14" style="1" customWidth="1"/>
    <col min="7" max="7" width="14.88671875" style="1" customWidth="1"/>
    <col min="8" max="9" width="9.109375" style="1"/>
    <col min="10" max="10" width="12.6640625" style="1" bestFit="1" customWidth="1"/>
    <col min="11" max="16384" width="9.109375" style="1"/>
  </cols>
  <sheetData>
    <row r="1" spans="1:15" ht="15.6" x14ac:dyDescent="0.3">
      <c r="F1" s="26" t="s">
        <v>17</v>
      </c>
      <c r="G1" s="26"/>
    </row>
    <row r="2" spans="1:15" ht="15.6" x14ac:dyDescent="0.3">
      <c r="F2" s="26" t="s">
        <v>12</v>
      </c>
      <c r="G2" s="26"/>
    </row>
    <row r="4" spans="1:15" ht="31.95" customHeight="1" x14ac:dyDescent="0.3">
      <c r="B4" s="27" t="s">
        <v>24</v>
      </c>
      <c r="C4" s="27"/>
      <c r="D4" s="27"/>
      <c r="E4" s="27"/>
      <c r="F4" s="27"/>
      <c r="G4" s="27"/>
    </row>
    <row r="5" spans="1:15" x14ac:dyDescent="0.3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6" spans="1:15" x14ac:dyDescent="0.3">
      <c r="G6" s="9" t="s">
        <v>48</v>
      </c>
    </row>
    <row r="7" spans="1:15" ht="57" customHeight="1" x14ac:dyDescent="0.3">
      <c r="A7" s="28"/>
      <c r="B7" s="28" t="s">
        <v>0</v>
      </c>
      <c r="C7" s="30" t="s">
        <v>25</v>
      </c>
      <c r="D7" s="32" t="s">
        <v>16</v>
      </c>
      <c r="E7" s="30" t="s">
        <v>26</v>
      </c>
      <c r="F7" s="32" t="s">
        <v>1</v>
      </c>
      <c r="G7" s="32" t="s">
        <v>2</v>
      </c>
      <c r="H7" s="3"/>
      <c r="I7" s="3"/>
      <c r="J7" s="4"/>
      <c r="K7" s="4"/>
      <c r="L7" s="4"/>
      <c r="M7" s="4"/>
    </row>
    <row r="8" spans="1:15" ht="92.25" customHeight="1" x14ac:dyDescent="0.3">
      <c r="A8" s="29"/>
      <c r="B8" s="29"/>
      <c r="C8" s="31"/>
      <c r="D8" s="33"/>
      <c r="E8" s="31"/>
      <c r="F8" s="33"/>
      <c r="G8" s="33"/>
      <c r="H8" s="3"/>
      <c r="I8" s="3"/>
      <c r="J8" s="4"/>
      <c r="K8" s="4"/>
      <c r="L8" s="4"/>
      <c r="M8" s="4"/>
    </row>
    <row r="9" spans="1:15" ht="15.6" x14ac:dyDescent="0.3">
      <c r="A9" s="10"/>
      <c r="B9" s="10">
        <v>1</v>
      </c>
      <c r="C9" s="10">
        <v>2</v>
      </c>
      <c r="D9" s="20">
        <v>3</v>
      </c>
      <c r="E9" s="20">
        <v>4</v>
      </c>
      <c r="F9" s="20">
        <v>5</v>
      </c>
      <c r="G9" s="20">
        <v>6</v>
      </c>
      <c r="H9" s="3"/>
      <c r="I9" s="3"/>
      <c r="J9" s="4"/>
      <c r="K9" s="4"/>
      <c r="L9" s="4"/>
      <c r="M9" s="4"/>
    </row>
    <row r="10" spans="1:15" ht="27.6" x14ac:dyDescent="0.3">
      <c r="A10" s="13" t="s">
        <v>3</v>
      </c>
      <c r="B10" s="16" t="s">
        <v>6</v>
      </c>
      <c r="C10" s="11">
        <f>C12+C13</f>
        <v>4195500.66</v>
      </c>
      <c r="D10" s="11">
        <f>D12+D14+D13+D15</f>
        <v>147789020.40000001</v>
      </c>
      <c r="E10" s="11">
        <f>E12+E14+E13+E15</f>
        <v>153163219.41</v>
      </c>
      <c r="F10" s="11">
        <f>E10-D10</f>
        <v>5374199.0099999905</v>
      </c>
      <c r="G10" s="11">
        <f>E10/D10*100</f>
        <v>103.63639937219584</v>
      </c>
    </row>
    <row r="11" spans="1:15" ht="20.399999999999999" customHeight="1" x14ac:dyDescent="0.3">
      <c r="A11" s="14"/>
      <c r="B11" s="16" t="s">
        <v>5</v>
      </c>
      <c r="C11" s="11"/>
      <c r="D11" s="12"/>
      <c r="E11" s="12"/>
      <c r="F11" s="12"/>
      <c r="G11" s="12"/>
    </row>
    <row r="12" spans="1:15" ht="35.4" customHeight="1" x14ac:dyDescent="0.3">
      <c r="A12" s="14" t="s">
        <v>4</v>
      </c>
      <c r="B12" s="17" t="s">
        <v>15</v>
      </c>
      <c r="C12" s="12">
        <v>3898616.71</v>
      </c>
      <c r="D12" s="12">
        <v>25714980</v>
      </c>
      <c r="E12" s="12">
        <v>27583789.629999999</v>
      </c>
      <c r="F12" s="12">
        <v>1868809.63</v>
      </c>
      <c r="G12" s="12">
        <f>E12/D12*100</f>
        <v>107.26739678584234</v>
      </c>
    </row>
    <row r="13" spans="1:15" ht="35.4" customHeight="1" x14ac:dyDescent="0.3">
      <c r="A13" s="14" t="s">
        <v>7</v>
      </c>
      <c r="B13" s="17" t="s">
        <v>20</v>
      </c>
      <c r="C13" s="12">
        <v>296883.95</v>
      </c>
      <c r="D13" s="12">
        <v>29260676</v>
      </c>
      <c r="E13" s="12">
        <v>32766065.379999999</v>
      </c>
      <c r="F13" s="12">
        <v>3505389.38</v>
      </c>
      <c r="G13" s="12">
        <f t="shared" ref="G13:G15" si="0">E13/D13*100</f>
        <v>111.97986464837655</v>
      </c>
    </row>
    <row r="14" spans="1:15" ht="75" customHeight="1" x14ac:dyDescent="0.3">
      <c r="A14" s="14" t="s">
        <v>18</v>
      </c>
      <c r="B14" s="17" t="s">
        <v>28</v>
      </c>
      <c r="C14" s="12">
        <v>0</v>
      </c>
      <c r="D14" s="12">
        <v>90957100</v>
      </c>
      <c r="E14" s="12">
        <v>90957100</v>
      </c>
      <c r="F14" s="12">
        <f t="shared" ref="F14:F15" si="1">E14-D14</f>
        <v>0</v>
      </c>
      <c r="G14" s="12">
        <f t="shared" si="0"/>
        <v>100</v>
      </c>
    </row>
    <row r="15" spans="1:15" ht="75" customHeight="1" x14ac:dyDescent="0.3">
      <c r="A15" s="14" t="s">
        <v>21</v>
      </c>
      <c r="B15" s="17" t="s">
        <v>27</v>
      </c>
      <c r="C15" s="12"/>
      <c r="D15" s="12">
        <v>1856264.4</v>
      </c>
      <c r="E15" s="12">
        <v>1856264.4</v>
      </c>
      <c r="F15" s="12">
        <f t="shared" si="1"/>
        <v>0</v>
      </c>
      <c r="G15" s="12">
        <f t="shared" si="0"/>
        <v>100</v>
      </c>
    </row>
    <row r="16" spans="1:15" ht="34.5" customHeight="1" x14ac:dyDescent="0.3">
      <c r="A16" s="13" t="s">
        <v>8</v>
      </c>
      <c r="B16" s="16" t="s">
        <v>9</v>
      </c>
      <c r="C16" s="13" t="s">
        <v>14</v>
      </c>
      <c r="D16" s="11">
        <f>D18+D22+D30+D20+D24+D27</f>
        <v>151984521.06</v>
      </c>
      <c r="E16" s="11">
        <f>E18+E22+E30+E20+E24+E27</f>
        <v>145805589.22</v>
      </c>
      <c r="F16" s="11">
        <f>E16-D16</f>
        <v>-6178931.8400000036</v>
      </c>
      <c r="G16" s="11">
        <f>E16/D16*100</f>
        <v>95.934499252354328</v>
      </c>
      <c r="L16" s="7"/>
    </row>
    <row r="17" spans="1:10" x14ac:dyDescent="0.3">
      <c r="A17" s="13"/>
      <c r="B17" s="16" t="s">
        <v>5</v>
      </c>
      <c r="C17" s="13"/>
      <c r="D17" s="11"/>
      <c r="E17" s="11"/>
      <c r="F17" s="11"/>
      <c r="G17" s="11"/>
    </row>
    <row r="18" spans="1:10" ht="123.75" customHeight="1" x14ac:dyDescent="0.3">
      <c r="A18" s="14" t="s">
        <v>10</v>
      </c>
      <c r="B18" s="17" t="s">
        <v>46</v>
      </c>
      <c r="C18" s="14" t="s">
        <v>14</v>
      </c>
      <c r="D18" s="12">
        <v>35601086.850000001</v>
      </c>
      <c r="E18" s="12">
        <v>30917241.710000001</v>
      </c>
      <c r="F18" s="12">
        <f>E18-D18</f>
        <v>-4683845.1400000006</v>
      </c>
      <c r="G18" s="12">
        <f>E18/D18*100</f>
        <v>86.843533289490011</v>
      </c>
      <c r="I18" s="7"/>
    </row>
    <row r="19" spans="1:10" ht="36.75" customHeight="1" x14ac:dyDescent="0.3">
      <c r="A19" s="19" t="s">
        <v>32</v>
      </c>
      <c r="B19" s="18" t="s">
        <v>19</v>
      </c>
      <c r="C19" s="15" t="s">
        <v>14</v>
      </c>
      <c r="D19" s="21">
        <v>0</v>
      </c>
      <c r="E19" s="21">
        <v>0</v>
      </c>
      <c r="F19" s="12">
        <f>E19-D19</f>
        <v>0</v>
      </c>
      <c r="G19" s="21">
        <v>0</v>
      </c>
    </row>
    <row r="20" spans="1:10" ht="123" customHeight="1" x14ac:dyDescent="0.3">
      <c r="A20" s="19" t="s">
        <v>11</v>
      </c>
      <c r="B20" s="17" t="s">
        <v>47</v>
      </c>
      <c r="C20" s="15" t="s">
        <v>14</v>
      </c>
      <c r="D20" s="21">
        <v>1513990</v>
      </c>
      <c r="E20" s="21">
        <v>1513990</v>
      </c>
      <c r="F20" s="12">
        <f>E20-D20</f>
        <v>0</v>
      </c>
      <c r="G20" s="21">
        <f>E20/D20*100</f>
        <v>100</v>
      </c>
    </row>
    <row r="21" spans="1:10" ht="36.75" customHeight="1" x14ac:dyDescent="0.3">
      <c r="A21" s="19" t="s">
        <v>38</v>
      </c>
      <c r="B21" s="18" t="s">
        <v>19</v>
      </c>
      <c r="C21" s="15" t="s">
        <v>14</v>
      </c>
      <c r="D21" s="21">
        <v>0</v>
      </c>
      <c r="E21" s="21">
        <v>0</v>
      </c>
      <c r="F21" s="12">
        <f>E21-D21</f>
        <v>0</v>
      </c>
      <c r="G21" s="21">
        <v>0</v>
      </c>
    </row>
    <row r="22" spans="1:10" ht="91.5" customHeight="1" x14ac:dyDescent="0.3">
      <c r="A22" s="14" t="s">
        <v>22</v>
      </c>
      <c r="B22" s="17" t="s">
        <v>29</v>
      </c>
      <c r="C22" s="14" t="s">
        <v>14</v>
      </c>
      <c r="D22" s="23">
        <f>10632488.11+1169391.7</f>
        <v>11801879.809999999</v>
      </c>
      <c r="E22" s="23">
        <f>10306793.11</f>
        <v>10306793.109999999</v>
      </c>
      <c r="F22" s="12">
        <f t="shared" ref="F22:F29" si="2">E22-D22</f>
        <v>-1495086.6999999993</v>
      </c>
      <c r="G22" s="12">
        <f>E22/D22*100</f>
        <v>87.331791849522318</v>
      </c>
      <c r="J22" s="7"/>
    </row>
    <row r="23" spans="1:10" ht="37.5" customHeight="1" x14ac:dyDescent="0.3">
      <c r="A23" s="19" t="s">
        <v>39</v>
      </c>
      <c r="B23" s="18" t="str">
        <f>B19</f>
        <v>в том числе за счет средств областного бюджета</v>
      </c>
      <c r="C23" s="15" t="s">
        <v>14</v>
      </c>
      <c r="D23" s="21">
        <v>0</v>
      </c>
      <c r="E23" s="21">
        <v>0</v>
      </c>
      <c r="F23" s="12">
        <f t="shared" si="2"/>
        <v>0</v>
      </c>
      <c r="G23" s="12">
        <v>0</v>
      </c>
      <c r="J23" s="8"/>
    </row>
    <row r="24" spans="1:10" ht="82.5" customHeight="1" x14ac:dyDescent="0.3">
      <c r="A24" s="19" t="s">
        <v>31</v>
      </c>
      <c r="B24" s="18" t="s">
        <v>30</v>
      </c>
      <c r="C24" s="15" t="s">
        <v>14</v>
      </c>
      <c r="D24" s="22">
        <v>58890944.520000003</v>
      </c>
      <c r="E24" s="22">
        <f>D24</f>
        <v>58890944.520000003</v>
      </c>
      <c r="F24" s="12">
        <f t="shared" si="2"/>
        <v>0</v>
      </c>
      <c r="G24" s="12">
        <f t="shared" ref="G24:G29" si="3">E24/D24*100</f>
        <v>100</v>
      </c>
      <c r="J24" s="8"/>
    </row>
    <row r="25" spans="1:10" ht="37.5" customHeight="1" x14ac:dyDescent="0.3">
      <c r="A25" s="19" t="s">
        <v>33</v>
      </c>
      <c r="B25" s="18" t="s">
        <v>23</v>
      </c>
      <c r="C25" s="15" t="s">
        <v>14</v>
      </c>
      <c r="D25" s="22">
        <v>52047400</v>
      </c>
      <c r="E25" s="22">
        <v>52047400</v>
      </c>
      <c r="F25" s="12">
        <f t="shared" si="2"/>
        <v>0</v>
      </c>
      <c r="G25" s="12">
        <f t="shared" si="3"/>
        <v>100</v>
      </c>
      <c r="J25" s="8"/>
    </row>
    <row r="26" spans="1:10" ht="37.5" customHeight="1" x14ac:dyDescent="0.3">
      <c r="A26" s="19" t="s">
        <v>34</v>
      </c>
      <c r="B26" s="18" t="s">
        <v>19</v>
      </c>
      <c r="C26" s="15" t="s">
        <v>14</v>
      </c>
      <c r="D26" s="21">
        <v>1062190</v>
      </c>
      <c r="E26" s="21">
        <f>D26</f>
        <v>1062190</v>
      </c>
      <c r="F26" s="12">
        <f t="shared" si="2"/>
        <v>0</v>
      </c>
      <c r="G26" s="12">
        <f t="shared" si="3"/>
        <v>100</v>
      </c>
      <c r="J26" s="8"/>
    </row>
    <row r="27" spans="1:10" ht="151.5" customHeight="1" x14ac:dyDescent="0.3">
      <c r="A27" s="19" t="s">
        <v>35</v>
      </c>
      <c r="B27" s="18" t="s">
        <v>44</v>
      </c>
      <c r="C27" s="15" t="s">
        <v>14</v>
      </c>
      <c r="D27" s="22">
        <v>25149275.16</v>
      </c>
      <c r="E27" s="22">
        <f>D27</f>
        <v>25149275.16</v>
      </c>
      <c r="F27" s="12">
        <f t="shared" si="2"/>
        <v>0</v>
      </c>
      <c r="G27" s="12">
        <f t="shared" si="3"/>
        <v>100</v>
      </c>
      <c r="J27" s="8"/>
    </row>
    <row r="28" spans="1:10" ht="37.5" customHeight="1" x14ac:dyDescent="0.3">
      <c r="A28" s="19" t="s">
        <v>36</v>
      </c>
      <c r="B28" s="18" t="s">
        <v>23</v>
      </c>
      <c r="C28" s="15" t="s">
        <v>14</v>
      </c>
      <c r="D28" s="22">
        <v>22160400</v>
      </c>
      <c r="E28" s="22">
        <f t="shared" ref="E28:E29" si="4">D28</f>
        <v>22160400</v>
      </c>
      <c r="F28" s="12">
        <f t="shared" si="2"/>
        <v>0</v>
      </c>
      <c r="G28" s="12">
        <f t="shared" si="3"/>
        <v>100</v>
      </c>
      <c r="J28" s="8"/>
    </row>
    <row r="29" spans="1:10" ht="37.5" customHeight="1" x14ac:dyDescent="0.3">
      <c r="A29" s="19" t="s">
        <v>37</v>
      </c>
      <c r="B29" s="18" t="s">
        <v>19</v>
      </c>
      <c r="C29" s="15" t="s">
        <v>14</v>
      </c>
      <c r="D29" s="22">
        <v>452252.6</v>
      </c>
      <c r="E29" s="22">
        <f t="shared" si="4"/>
        <v>452252.6</v>
      </c>
      <c r="F29" s="12">
        <f t="shared" si="2"/>
        <v>0</v>
      </c>
      <c r="G29" s="12">
        <f t="shared" si="3"/>
        <v>100</v>
      </c>
      <c r="J29" s="8"/>
    </row>
    <row r="30" spans="1:10" ht="163.5" customHeight="1" x14ac:dyDescent="0.3">
      <c r="A30" s="19" t="s">
        <v>40</v>
      </c>
      <c r="B30" s="18" t="s">
        <v>45</v>
      </c>
      <c r="C30" s="15" t="s">
        <v>14</v>
      </c>
      <c r="D30" s="22">
        <v>19027344.719999999</v>
      </c>
      <c r="E30" s="22">
        <f>D30</f>
        <v>19027344.719999999</v>
      </c>
      <c r="F30" s="12">
        <f t="shared" ref="F30:F32" si="5">E30-D30</f>
        <v>0</v>
      </c>
      <c r="G30" s="12">
        <f>E30/D30*100</f>
        <v>100</v>
      </c>
      <c r="J30" s="8"/>
    </row>
    <row r="31" spans="1:10" ht="37.5" customHeight="1" x14ac:dyDescent="0.3">
      <c r="A31" s="19" t="s">
        <v>41</v>
      </c>
      <c r="B31" s="18" t="s">
        <v>23</v>
      </c>
      <c r="C31" s="15" t="s">
        <v>14</v>
      </c>
      <c r="D31" s="22">
        <v>16749300</v>
      </c>
      <c r="E31" s="22">
        <v>16749300</v>
      </c>
      <c r="F31" s="12">
        <f t="shared" si="5"/>
        <v>0</v>
      </c>
      <c r="G31" s="12">
        <f>E31/D31*100</f>
        <v>100</v>
      </c>
      <c r="J31" s="8"/>
    </row>
    <row r="32" spans="1:10" ht="37.5" customHeight="1" x14ac:dyDescent="0.3">
      <c r="A32" s="19" t="s">
        <v>42</v>
      </c>
      <c r="B32" s="18" t="s">
        <v>19</v>
      </c>
      <c r="C32" s="15" t="s">
        <v>14</v>
      </c>
      <c r="D32" s="22">
        <v>341821.8</v>
      </c>
      <c r="E32" s="22">
        <f>D32</f>
        <v>341821.8</v>
      </c>
      <c r="F32" s="12">
        <f t="shared" si="5"/>
        <v>0</v>
      </c>
      <c r="G32" s="12">
        <f>E32/D32*100</f>
        <v>100</v>
      </c>
      <c r="J32" s="8"/>
    </row>
    <row r="33" spans="1:7" ht="100.5" customHeight="1" x14ac:dyDescent="0.3">
      <c r="A33" s="13" t="s">
        <v>13</v>
      </c>
      <c r="B33" s="16" t="s">
        <v>43</v>
      </c>
      <c r="C33" s="16"/>
      <c r="D33" s="24"/>
      <c r="E33" s="24"/>
      <c r="F33" s="25">
        <f>C12+E12+E13-E16+E32+E31+E29+E28+E26+E25+C13</f>
        <v>11553130.849999998</v>
      </c>
      <c r="G33" s="11"/>
    </row>
    <row r="34" spans="1:7" x14ac:dyDescent="0.3">
      <c r="A34" s="5"/>
      <c r="B34" s="5"/>
      <c r="C34" s="5"/>
      <c r="D34" s="5"/>
      <c r="E34" s="5"/>
      <c r="F34" s="5"/>
      <c r="G34" s="5"/>
    </row>
    <row r="35" spans="1:7" x14ac:dyDescent="0.3">
      <c r="A35" s="5"/>
      <c r="B35" s="5"/>
      <c r="C35" s="5"/>
      <c r="D35" s="5"/>
      <c r="E35" s="5"/>
      <c r="F35" s="5"/>
      <c r="G35" s="5"/>
    </row>
    <row r="36" spans="1:7" x14ac:dyDescent="0.3">
      <c r="A36" s="5"/>
      <c r="B36" s="5"/>
      <c r="C36" s="5"/>
      <c r="D36" s="5"/>
      <c r="E36" s="5"/>
      <c r="F36" s="5"/>
      <c r="G36" s="5"/>
    </row>
    <row r="37" spans="1:7" ht="15.6" x14ac:dyDescent="0.3">
      <c r="A37" s="6"/>
      <c r="B37" s="6"/>
      <c r="C37" s="6"/>
      <c r="D37" s="6"/>
      <c r="E37" s="6"/>
      <c r="F37" s="6"/>
      <c r="G37" s="6"/>
    </row>
    <row r="38" spans="1:7" ht="15.6" x14ac:dyDescent="0.3">
      <c r="A38" s="6"/>
      <c r="B38" s="6"/>
      <c r="C38" s="6"/>
      <c r="D38" s="6"/>
      <c r="E38" s="6"/>
      <c r="F38" s="6"/>
      <c r="G38" s="6"/>
    </row>
  </sheetData>
  <mergeCells count="10">
    <mergeCell ref="F1:G1"/>
    <mergeCell ref="F2:G2"/>
    <mergeCell ref="B4:G4"/>
    <mergeCell ref="A7:A8"/>
    <mergeCell ref="B7:B8"/>
    <mergeCell ref="C7:C8"/>
    <mergeCell ref="D7:D8"/>
    <mergeCell ref="E7:E8"/>
    <mergeCell ref="F7:F8"/>
    <mergeCell ref="G7:G8"/>
  </mergeCells>
  <pageMargins left="0.31496062992125984" right="0" top="0" bottom="0" header="0.31496062992125984" footer="0.31496062992125984"/>
  <pageSetup paperSize="9" scale="79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 (3)</vt:lpstr>
      <vt:lpstr>'Лист1 (3)'!Заголовки_для_печати</vt:lpstr>
      <vt:lpstr>'Лист1 (3)'!Область_печати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2025-04-25T11:35:13Z</dcterms:modified>
</cp:coreProperties>
</file>